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378" sheetId="1" r:id="rId1"/>
  </sheets>
  <definedNames>
    <definedName name="Z_8694789C_050F_421A_B435_1826245A943D_.wvu.PrintArea" localSheetId="0" hidden="1">'378'!$A$1:$J$65</definedName>
    <definedName name="Z_8694789C_050F_421A_B435_1826245A943D_.wvu.PrintTitles" localSheetId="0" hidden="1">'378'!$15:$16</definedName>
    <definedName name="Z_8694789C_050F_421A_B435_1826245A943D_.wvu.Rows" localSheetId="0" hidden="1">'378'!$19:$19</definedName>
    <definedName name="_xlnm.Print_Titles" localSheetId="0">'378'!$15:$16</definedName>
    <definedName name="_xlnm.Print_Area" localSheetId="0">'378'!$A$1:$J$65</definedName>
  </definedNames>
  <calcPr calcId="145621"/>
</workbook>
</file>

<file path=xl/calcChain.xml><?xml version="1.0" encoding="utf-8"?>
<calcChain xmlns="http://schemas.openxmlformats.org/spreadsheetml/2006/main">
  <c r="D60" i="1" l="1"/>
  <c r="F59" i="1"/>
  <c r="F58" i="1"/>
  <c r="F57" i="1"/>
  <c r="F56" i="1"/>
  <c r="F55" i="1"/>
  <c r="F54" i="1"/>
  <c r="F53" i="1"/>
  <c r="F52" i="1"/>
  <c r="F51" i="1"/>
  <c r="F50" i="1"/>
  <c r="F49" i="1"/>
  <c r="F48" i="1"/>
  <c r="F45" i="1" s="1"/>
  <c r="F47" i="1"/>
  <c r="F46" i="1"/>
  <c r="I45" i="1"/>
  <c r="H45" i="1"/>
  <c r="G45" i="1"/>
  <c r="E45" i="1"/>
  <c r="C45" i="1"/>
  <c r="F44" i="1"/>
  <c r="F43" i="1"/>
  <c r="F42" i="1"/>
  <c r="F41" i="1"/>
  <c r="F40" i="1"/>
  <c r="F39" i="1"/>
  <c r="F38" i="1"/>
  <c r="F35" i="1"/>
  <c r="I34" i="1"/>
  <c r="H34" i="1"/>
  <c r="G34" i="1"/>
  <c r="F34" i="1"/>
  <c r="E34" i="1"/>
  <c r="C34" i="1"/>
  <c r="F33" i="1"/>
  <c r="F31" i="1"/>
  <c r="F29" i="1" s="1"/>
  <c r="F30" i="1"/>
  <c r="I29" i="1"/>
  <c r="H29" i="1"/>
  <c r="G29" i="1"/>
  <c r="E29" i="1"/>
  <c r="C29" i="1"/>
  <c r="F28" i="1"/>
  <c r="F27" i="1"/>
  <c r="F26" i="1"/>
  <c r="F25" i="1"/>
  <c r="F24" i="1"/>
  <c r="F23" i="1"/>
  <c r="F22" i="1"/>
  <c r="F21" i="1"/>
  <c r="F18" i="1" s="1"/>
  <c r="F20" i="1"/>
  <c r="I18" i="1"/>
  <c r="I60" i="1" s="1"/>
  <c r="H18" i="1"/>
  <c r="G18" i="1"/>
  <c r="E18" i="1"/>
  <c r="E60" i="1" s="1"/>
  <c r="C18" i="1"/>
  <c r="G60" i="1" l="1"/>
  <c r="C60" i="1"/>
  <c r="H60" i="1"/>
  <c r="F60" i="1"/>
</calcChain>
</file>

<file path=xl/sharedStrings.xml><?xml version="1.0" encoding="utf-8"?>
<sst xmlns="http://schemas.openxmlformats.org/spreadsheetml/2006/main" count="77" uniqueCount="76">
  <si>
    <t>Уницифицированная форма № Т-3</t>
  </si>
  <si>
    <t>Утвреждена Постановлением Госкомстата России</t>
  </si>
  <si>
    <t>от 05.01.2004 № 1</t>
  </si>
  <si>
    <t>Код</t>
  </si>
  <si>
    <t>Форма по ОКУД</t>
  </si>
  <si>
    <t>Муниципальное автономное  дошкольное образовательное учреждение"Центр развития ребенка-Детский сад №378"</t>
  </si>
  <si>
    <t>по ОКПО</t>
  </si>
  <si>
    <t>Кировского района  г.Казани</t>
  </si>
  <si>
    <t>(наименование организации)</t>
  </si>
  <si>
    <t>Номер документа</t>
  </si>
  <si>
    <t>Дата составления</t>
  </si>
  <si>
    <t xml:space="preserve"> </t>
  </si>
  <si>
    <t>ШТАТНОЕ РАСПИСАНИЕ</t>
  </si>
  <si>
    <t>УТВЕРЖДЕНО</t>
  </si>
  <si>
    <t>Штат в количестве _________39,88__________шт.ед.</t>
  </si>
  <si>
    <t>Стурктурное подразделение</t>
  </si>
  <si>
    <t>Должность (специальность, профессия)</t>
  </si>
  <si>
    <t>Количество штатных единиц (педставок)</t>
  </si>
  <si>
    <t>Тарифная ставка (оклад) руб.</t>
  </si>
  <si>
    <t>ФОТ по ставкам (окладам)</t>
  </si>
  <si>
    <t>Надбавки руб.</t>
  </si>
  <si>
    <t>Всего в месяц руб. ((гр.5+гр.6+гр.7+гр.8)</t>
  </si>
  <si>
    <t>Примечание</t>
  </si>
  <si>
    <t>наименование</t>
  </si>
  <si>
    <t>Выплаты стимулирующего характера, за интенсивность и высокие результаты работы</t>
  </si>
  <si>
    <t>Выплаты компенсаци-онного характера</t>
  </si>
  <si>
    <t>Иные выплаты</t>
  </si>
  <si>
    <t>Педагогический персонал</t>
  </si>
  <si>
    <t>Воспитатель</t>
  </si>
  <si>
    <t>Воспитатели</t>
  </si>
  <si>
    <t>Старший воспитатель</t>
  </si>
  <si>
    <t>Учитель-дефектолог</t>
  </si>
  <si>
    <t>Учитель-логопед</t>
  </si>
  <si>
    <t>Тьютор</t>
  </si>
  <si>
    <t>Педагог-психолог</t>
  </si>
  <si>
    <t>Музыкальный руководитель</t>
  </si>
  <si>
    <t xml:space="preserve">Инструктор по физкультуре </t>
  </si>
  <si>
    <t>Инструктор по физкультуре (плаванию)</t>
  </si>
  <si>
    <t>Административный персонал</t>
  </si>
  <si>
    <t>Заведующий</t>
  </si>
  <si>
    <t>Заместитель заведующего</t>
  </si>
  <si>
    <t>Главный бухгалтер</t>
  </si>
  <si>
    <t>Заместитель заведующего по хозяйственной деятельности</t>
  </si>
  <si>
    <t>Учебно-вспомогательный</t>
  </si>
  <si>
    <t>Заведующий хозяйством</t>
  </si>
  <si>
    <t>Бухгалтер</t>
  </si>
  <si>
    <t>Кассир</t>
  </si>
  <si>
    <t>Секретарь-машинистка, Делопроизводитель</t>
  </si>
  <si>
    <t>Врач</t>
  </si>
  <si>
    <t>Старшая медицинская сестра</t>
  </si>
  <si>
    <t>Мединицская сестра ( в т.ч.ФТК)</t>
  </si>
  <si>
    <t>Мединицская сестра ( в т.ч. бассейна)</t>
  </si>
  <si>
    <t>Специалист по обслуживанию ЭВТ (техник, инженер, оператор)</t>
  </si>
  <si>
    <t>Младший воспитатель</t>
  </si>
  <si>
    <t>Обслуживающий персонал</t>
  </si>
  <si>
    <t>Шеф-повар</t>
  </si>
  <si>
    <t>Повар</t>
  </si>
  <si>
    <t>23320;23660;23840</t>
  </si>
  <si>
    <t>Кладовщик</t>
  </si>
  <si>
    <t>Кастелянша</t>
  </si>
  <si>
    <t>Рабочий по стирке спецодежды(белья)</t>
  </si>
  <si>
    <t>Подсобный рабочий</t>
  </si>
  <si>
    <t>Водитель (при наличии автотранспорта)</t>
  </si>
  <si>
    <t xml:space="preserve">Рабочий  по комплексному обслуживанию зданий, сооружений и оборудовани (слесарь, сантехник, плотник, электрик и тд.) </t>
  </si>
  <si>
    <t>23320;23660</t>
  </si>
  <si>
    <t>Дворник</t>
  </si>
  <si>
    <t>Уборщик</t>
  </si>
  <si>
    <t>Сторож</t>
  </si>
  <si>
    <t>Оператор хлораторной установки</t>
  </si>
  <si>
    <t>Уборщик помещений бассейна</t>
  </si>
  <si>
    <t xml:space="preserve"> и тд.</t>
  </si>
  <si>
    <t>Всего по учреждению:</t>
  </si>
  <si>
    <t xml:space="preserve">Руководитель учреждения                 </t>
  </si>
  <si>
    <t>Е.С.Трусова</t>
  </si>
  <si>
    <t xml:space="preserve">на период до  31.08.2026 г.   с " 01 "  сентября  2025 г. </t>
  </si>
  <si>
    <t>приказом учреждения от "28"августа 2025  №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</si>
</sst>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9"/>
      <name val="Arial Cyr"/>
      <charset val="204"/>
    </font>
    <font>
      <sz val="10"/>
      <color theme="1"/>
      <name val="Arial Cyr"/>
      <charset val="204"/>
    </font>
    <font>
      <sz val="8"/>
      <color theme="1"/>
      <name val="Arial Cyr"/>
      <charset val="204"/>
    </font>
    <font>
      <sz val="9"/>
      <color theme="1"/>
      <name val="Arial Cyr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2"/>
      <color theme="1"/>
      <name val="Arial Cyr"/>
      <charset val="204"/>
    </font>
    <font>
      <b/>
      <sz val="10"/>
      <color theme="1"/>
      <name val="Arial Cyr"/>
      <charset val="204"/>
    </font>
    <font>
      <b/>
      <sz val="9"/>
      <name val="Arial Cyr"/>
      <family val="2"/>
      <charset val="204"/>
    </font>
    <font>
      <b/>
      <sz val="8"/>
      <color theme="1"/>
      <name val="Arial Cyr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Tahoma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1">
      <alignment vertical="center" wrapText="1"/>
    </xf>
    <xf numFmtId="0" fontId="14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1" fillId="0" borderId="3" xfId="0" applyFont="1" applyBorder="1"/>
    <xf numFmtId="0" fontId="4" fillId="0" borderId="3" xfId="0" applyFont="1" applyFill="1" applyBorder="1"/>
    <xf numFmtId="0" fontId="1" fillId="0" borderId="0" xfId="0" applyFont="1" applyBorder="1"/>
    <xf numFmtId="0" fontId="4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5" xfId="0" applyFont="1" applyFill="1" applyBorder="1"/>
    <xf numFmtId="0" fontId="7" fillId="0" borderId="6" xfId="0" applyFont="1" applyFill="1" applyBorder="1" applyAlignment="1">
      <alignment horizontal="center"/>
    </xf>
    <xf numFmtId="0" fontId="2" fillId="0" borderId="7" xfId="0" applyFont="1" applyFill="1" applyBorder="1" applyAlignment="1"/>
    <xf numFmtId="0" fontId="8" fillId="0" borderId="0" xfId="0" applyFont="1" applyFill="1" applyBorder="1" applyAlignment="1"/>
    <xf numFmtId="0" fontId="6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3" fillId="0" borderId="1" xfId="0" applyFont="1" applyFill="1" applyBorder="1"/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0" fillId="0" borderId="0" xfId="0" applyFill="1"/>
    <xf numFmtId="0" fontId="10" fillId="0" borderId="1" xfId="0" applyFont="1" applyFill="1" applyBorder="1"/>
    <xf numFmtId="0" fontId="12" fillId="0" borderId="1" xfId="0" applyFont="1" applyFill="1" applyBorder="1" applyAlignment="1">
      <alignment horizontal="center" wrapText="1"/>
    </xf>
    <xf numFmtId="2" fontId="10" fillId="0" borderId="1" xfId="0" applyNumberFormat="1" applyFont="1" applyFill="1" applyBorder="1"/>
    <xf numFmtId="0" fontId="12" fillId="0" borderId="1" xfId="0" applyFont="1" applyFill="1" applyBorder="1"/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/>
    <xf numFmtId="0" fontId="12" fillId="0" borderId="1" xfId="0" applyFont="1" applyBorder="1"/>
    <xf numFmtId="0" fontId="9" fillId="0" borderId="1" xfId="0" applyFont="1" applyBorder="1"/>
    <xf numFmtId="4" fontId="10" fillId="0" borderId="1" xfId="0" applyNumberFormat="1" applyFont="1" applyFill="1" applyBorder="1"/>
    <xf numFmtId="0" fontId="5" fillId="0" borderId="5" xfId="0" applyFont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/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4" fontId="2" fillId="0" borderId="7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/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/>
    <xf numFmtId="0" fontId="9" fillId="0" borderId="6" xfId="0" applyFont="1" applyBorder="1" applyAlignment="1">
      <alignment horizontal="center" wrapText="1"/>
    </xf>
    <xf numFmtId="0" fontId="9" fillId="0" borderId="8" xfId="0" applyFont="1" applyBorder="1" applyAlignment="1">
      <alignment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3"/>
  <sheetViews>
    <sheetView tabSelected="1" view="pageBreakPreview" zoomScale="60" zoomScaleNormal="84" workbookViewId="0">
      <selection activeCell="L18" sqref="L18"/>
    </sheetView>
  </sheetViews>
  <sheetFormatPr defaultRowHeight="13.2" x14ac:dyDescent="0.25"/>
  <cols>
    <col min="1" max="1" width="14.5546875" customWidth="1"/>
    <col min="2" max="2" width="34.88671875" customWidth="1"/>
    <col min="3" max="3" width="10.5546875" style="2" customWidth="1"/>
    <col min="4" max="4" width="9.5546875" style="2" customWidth="1"/>
    <col min="5" max="5" width="10.44140625" style="2" customWidth="1"/>
    <col min="6" max="6" width="16.109375" style="2" customWidth="1"/>
    <col min="7" max="7" width="12" style="2" customWidth="1"/>
    <col min="8" max="8" width="9.6640625" style="2" customWidth="1"/>
    <col min="9" max="9" width="11.88671875" style="2" customWidth="1"/>
    <col min="10" max="10" width="14.5546875" customWidth="1"/>
  </cols>
  <sheetData>
    <row r="1" spans="1:12" x14ac:dyDescent="0.25">
      <c r="A1" s="1"/>
      <c r="B1" s="1"/>
      <c r="E1" s="43" t="s">
        <v>0</v>
      </c>
      <c r="F1" s="44"/>
      <c r="G1" s="44"/>
      <c r="H1" s="44"/>
      <c r="I1" s="44"/>
    </row>
    <row r="2" spans="1:12" x14ac:dyDescent="0.25">
      <c r="A2" s="1"/>
      <c r="B2" s="1"/>
      <c r="E2" s="43" t="s">
        <v>1</v>
      </c>
      <c r="F2" s="44"/>
      <c r="G2" s="44"/>
      <c r="H2" s="44"/>
      <c r="I2" s="44"/>
    </row>
    <row r="3" spans="1:12" x14ac:dyDescent="0.25">
      <c r="A3" s="1"/>
      <c r="B3" s="1"/>
      <c r="E3" s="43" t="s">
        <v>2</v>
      </c>
      <c r="F3" s="44"/>
      <c r="G3" s="44"/>
      <c r="H3" s="44"/>
      <c r="I3" s="44"/>
    </row>
    <row r="4" spans="1:12" x14ac:dyDescent="0.25">
      <c r="A4" s="1"/>
      <c r="B4" s="1"/>
      <c r="I4" s="3" t="s">
        <v>3</v>
      </c>
    </row>
    <row r="5" spans="1:12" x14ac:dyDescent="0.25">
      <c r="A5" s="1"/>
      <c r="B5" s="1"/>
      <c r="G5" s="44" t="s">
        <v>4</v>
      </c>
      <c r="H5" s="45"/>
      <c r="I5" s="4">
        <v>301017</v>
      </c>
    </row>
    <row r="6" spans="1:12" x14ac:dyDescent="0.25">
      <c r="A6" s="5" t="s">
        <v>5</v>
      </c>
      <c r="B6" s="5"/>
      <c r="C6" s="6"/>
      <c r="D6" s="6"/>
      <c r="E6" s="6"/>
      <c r="F6" s="6"/>
      <c r="G6" s="46" t="s">
        <v>6</v>
      </c>
      <c r="H6" s="47"/>
      <c r="I6" s="3"/>
    </row>
    <row r="7" spans="1:12" x14ac:dyDescent="0.25">
      <c r="A7" s="7"/>
      <c r="B7" s="7" t="s">
        <v>7</v>
      </c>
      <c r="C7" s="8"/>
      <c r="D7" s="8"/>
      <c r="E7" s="8"/>
      <c r="F7" s="8"/>
      <c r="G7" s="9"/>
      <c r="H7" s="10"/>
      <c r="I7" s="11"/>
    </row>
    <row r="8" spans="1:12" x14ac:dyDescent="0.25">
      <c r="A8" s="42" t="s">
        <v>8</v>
      </c>
      <c r="B8" s="42"/>
      <c r="C8" s="42"/>
      <c r="D8" s="42"/>
      <c r="E8" s="42"/>
      <c r="F8" s="42"/>
      <c r="G8" s="42"/>
      <c r="H8" s="42"/>
      <c r="I8" s="42"/>
    </row>
    <row r="10" spans="1:12" x14ac:dyDescent="0.25">
      <c r="C10" s="50" t="s">
        <v>9</v>
      </c>
      <c r="D10" s="51"/>
      <c r="E10" s="50" t="s">
        <v>10</v>
      </c>
      <c r="F10" s="52"/>
      <c r="L10" t="s">
        <v>11</v>
      </c>
    </row>
    <row r="11" spans="1:12" ht="15.6" x14ac:dyDescent="0.3">
      <c r="A11" s="53" t="s">
        <v>12</v>
      </c>
      <c r="B11" s="53"/>
      <c r="C11" s="12"/>
      <c r="D11" s="13"/>
      <c r="E11" s="54">
        <v>45901</v>
      </c>
      <c r="F11" s="52"/>
      <c r="G11" s="14" t="s">
        <v>13</v>
      </c>
    </row>
    <row r="12" spans="1:12" ht="15.6" x14ac:dyDescent="0.3">
      <c r="A12" s="15"/>
      <c r="B12" s="15"/>
      <c r="C12" s="16"/>
      <c r="D12" s="10"/>
      <c r="E12" s="17" t="s">
        <v>11</v>
      </c>
      <c r="F12" s="18"/>
      <c r="G12" s="10" t="s">
        <v>75</v>
      </c>
    </row>
    <row r="13" spans="1:12" ht="15.6" x14ac:dyDescent="0.3">
      <c r="A13" t="s">
        <v>74</v>
      </c>
      <c r="C13" s="16"/>
      <c r="D13" s="10"/>
      <c r="E13" s="17"/>
      <c r="F13" s="18"/>
      <c r="G13" s="2" t="s">
        <v>14</v>
      </c>
    </row>
    <row r="15" spans="1:12" ht="25.5" customHeight="1" x14ac:dyDescent="0.25">
      <c r="A15" s="19" t="s">
        <v>15</v>
      </c>
      <c r="B15" s="55" t="s">
        <v>16</v>
      </c>
      <c r="C15" s="57" t="s">
        <v>17</v>
      </c>
      <c r="D15" s="57" t="s">
        <v>18</v>
      </c>
      <c r="E15" s="58" t="s">
        <v>19</v>
      </c>
      <c r="F15" s="60" t="s">
        <v>20</v>
      </c>
      <c r="G15" s="60"/>
      <c r="H15" s="60"/>
      <c r="I15" s="58" t="s">
        <v>21</v>
      </c>
      <c r="J15" s="62" t="s">
        <v>22</v>
      </c>
    </row>
    <row r="16" spans="1:12" ht="91.5" customHeight="1" x14ac:dyDescent="0.25">
      <c r="A16" s="20" t="s">
        <v>23</v>
      </c>
      <c r="B16" s="56"/>
      <c r="C16" s="57"/>
      <c r="D16" s="57"/>
      <c r="E16" s="59"/>
      <c r="F16" s="21" t="s">
        <v>24</v>
      </c>
      <c r="G16" s="21" t="s">
        <v>25</v>
      </c>
      <c r="H16" s="21" t="s">
        <v>26</v>
      </c>
      <c r="I16" s="61"/>
      <c r="J16" s="63"/>
    </row>
    <row r="17" spans="1:10" x14ac:dyDescent="0.25">
      <c r="A17" s="22">
        <v>1</v>
      </c>
      <c r="B17" s="22">
        <v>2</v>
      </c>
      <c r="C17" s="23">
        <v>3</v>
      </c>
      <c r="D17" s="23">
        <v>4</v>
      </c>
      <c r="E17" s="23">
        <v>5</v>
      </c>
      <c r="F17" s="23">
        <v>6</v>
      </c>
      <c r="G17" s="23">
        <v>7</v>
      </c>
      <c r="H17" s="23">
        <v>8</v>
      </c>
      <c r="I17" s="23">
        <v>9</v>
      </c>
      <c r="J17" s="22">
        <v>10</v>
      </c>
    </row>
    <row r="18" spans="1:10" x14ac:dyDescent="0.25">
      <c r="A18" s="48" t="s">
        <v>27</v>
      </c>
      <c r="B18" s="49"/>
      <c r="C18" s="24">
        <f>SUM(C19:C28)</f>
        <v>13.83</v>
      </c>
      <c r="D18" s="24"/>
      <c r="E18" s="24">
        <f>SUM(E20:E28)</f>
        <v>348560.75</v>
      </c>
      <c r="F18" s="24">
        <f>SUM(F19:F28)</f>
        <v>260629.59</v>
      </c>
      <c r="G18" s="24">
        <f>SUM(G19:G28)</f>
        <v>0</v>
      </c>
      <c r="H18" s="24">
        <f>SUM(H19:H28)</f>
        <v>0</v>
      </c>
      <c r="I18" s="24">
        <f>SUM(I20:I28)</f>
        <v>609190.34</v>
      </c>
      <c r="J18" s="25"/>
    </row>
    <row r="19" spans="1:10" hidden="1" x14ac:dyDescent="0.25">
      <c r="A19" s="26"/>
      <c r="B19" s="27" t="s">
        <v>28</v>
      </c>
      <c r="C19" s="28"/>
      <c r="D19" s="28"/>
      <c r="E19" s="28"/>
      <c r="F19" s="28"/>
      <c r="G19" s="28"/>
      <c r="H19" s="28"/>
      <c r="I19" s="28"/>
      <c r="J19" s="25"/>
    </row>
    <row r="20" spans="1:10" s="32" customFormat="1" x14ac:dyDescent="0.25">
      <c r="A20" s="29"/>
      <c r="B20" s="30" t="s">
        <v>29</v>
      </c>
      <c r="C20" s="28">
        <v>8.33</v>
      </c>
      <c r="D20" s="28">
        <v>25140</v>
      </c>
      <c r="E20" s="28">
        <v>210128.25</v>
      </c>
      <c r="F20" s="28">
        <f t="shared" ref="F20:F59" si="0">I20-E20-G20-H20</f>
        <v>169455.49</v>
      </c>
      <c r="G20" s="28">
        <v>0</v>
      </c>
      <c r="H20" s="28">
        <v>0</v>
      </c>
      <c r="I20" s="28">
        <v>379583.74</v>
      </c>
      <c r="J20" s="31"/>
    </row>
    <row r="21" spans="1:10" s="32" customFormat="1" x14ac:dyDescent="0.25">
      <c r="A21" s="29"/>
      <c r="B21" s="30" t="s">
        <v>30</v>
      </c>
      <c r="C21" s="28">
        <v>1</v>
      </c>
      <c r="D21" s="28">
        <v>25250</v>
      </c>
      <c r="E21" s="28">
        <v>25350</v>
      </c>
      <c r="F21" s="28">
        <f t="shared" si="0"/>
        <v>14490.440000000002</v>
      </c>
      <c r="G21" s="28"/>
      <c r="H21" s="28"/>
      <c r="I21" s="28">
        <v>39840.44</v>
      </c>
      <c r="J21" s="31"/>
    </row>
    <row r="22" spans="1:10" s="32" customFormat="1" x14ac:dyDescent="0.25">
      <c r="A22" s="29"/>
      <c r="B22" s="30" t="s">
        <v>31</v>
      </c>
      <c r="C22" s="28"/>
      <c r="D22" s="28">
        <v>25250</v>
      </c>
      <c r="E22" s="28"/>
      <c r="F22" s="28">
        <f t="shared" si="0"/>
        <v>0</v>
      </c>
      <c r="G22" s="28"/>
      <c r="H22" s="28"/>
      <c r="I22" s="28"/>
      <c r="J22" s="31"/>
    </row>
    <row r="23" spans="1:10" s="32" customFormat="1" x14ac:dyDescent="0.25">
      <c r="A23" s="29"/>
      <c r="B23" s="30" t="s">
        <v>32</v>
      </c>
      <c r="C23" s="28">
        <v>1.75</v>
      </c>
      <c r="D23" s="28">
        <v>25205</v>
      </c>
      <c r="E23" s="28">
        <v>44287.5</v>
      </c>
      <c r="F23" s="28">
        <f t="shared" si="0"/>
        <v>37003.83</v>
      </c>
      <c r="G23" s="28"/>
      <c r="H23" s="28"/>
      <c r="I23" s="28">
        <v>81291.33</v>
      </c>
      <c r="J23" s="31"/>
    </row>
    <row r="24" spans="1:10" s="32" customFormat="1" x14ac:dyDescent="0.25">
      <c r="A24" s="29"/>
      <c r="B24" s="30" t="s">
        <v>33</v>
      </c>
      <c r="C24" s="28"/>
      <c r="D24" s="28">
        <v>25250</v>
      </c>
      <c r="E24" s="28"/>
      <c r="F24" s="28">
        <f t="shared" si="0"/>
        <v>0</v>
      </c>
      <c r="G24" s="28"/>
      <c r="H24" s="28"/>
      <c r="I24" s="28"/>
      <c r="J24" s="31"/>
    </row>
    <row r="25" spans="1:10" s="32" customFormat="1" x14ac:dyDescent="0.25">
      <c r="A25" s="29"/>
      <c r="B25" s="30" t="s">
        <v>34</v>
      </c>
      <c r="C25" s="28">
        <v>0.5</v>
      </c>
      <c r="D25" s="28">
        <v>25140</v>
      </c>
      <c r="E25" s="28">
        <v>12570</v>
      </c>
      <c r="F25" s="28">
        <f t="shared" si="0"/>
        <v>4022.4000000000015</v>
      </c>
      <c r="G25" s="28"/>
      <c r="H25" s="28"/>
      <c r="I25" s="28">
        <v>16592.400000000001</v>
      </c>
      <c r="J25" s="31"/>
    </row>
    <row r="26" spans="1:10" s="32" customFormat="1" x14ac:dyDescent="0.25">
      <c r="A26" s="29"/>
      <c r="B26" s="30" t="s">
        <v>35</v>
      </c>
      <c r="C26" s="28">
        <v>1.25</v>
      </c>
      <c r="D26" s="28">
        <v>24900</v>
      </c>
      <c r="E26" s="28">
        <v>31225</v>
      </c>
      <c r="F26" s="28">
        <f t="shared" si="0"/>
        <v>15416.5</v>
      </c>
      <c r="G26" s="28">
        <v>0</v>
      </c>
      <c r="H26" s="28">
        <v>0</v>
      </c>
      <c r="I26" s="28">
        <v>46641.5</v>
      </c>
      <c r="J26" s="31"/>
    </row>
    <row r="27" spans="1:10" s="32" customFormat="1" x14ac:dyDescent="0.25">
      <c r="A27" s="29"/>
      <c r="B27" s="30" t="s">
        <v>36</v>
      </c>
      <c r="C27" s="28">
        <v>0.5</v>
      </c>
      <c r="D27" s="28">
        <v>24900</v>
      </c>
      <c r="E27" s="28">
        <v>12499.96</v>
      </c>
      <c r="F27" s="28">
        <f t="shared" si="0"/>
        <v>9896.4900000000016</v>
      </c>
      <c r="G27" s="28"/>
      <c r="H27" s="28"/>
      <c r="I27" s="28">
        <v>22396.45</v>
      </c>
      <c r="J27" s="31"/>
    </row>
    <row r="28" spans="1:10" s="32" customFormat="1" x14ac:dyDescent="0.25">
      <c r="A28" s="29"/>
      <c r="B28" s="30" t="s">
        <v>37</v>
      </c>
      <c r="C28" s="28">
        <v>0.5</v>
      </c>
      <c r="D28" s="28">
        <v>24900</v>
      </c>
      <c r="E28" s="28">
        <v>12500.04</v>
      </c>
      <c r="F28" s="28">
        <f>I28-E28-G28-H28</f>
        <v>10344.439999999999</v>
      </c>
      <c r="G28" s="28"/>
      <c r="H28" s="28"/>
      <c r="I28" s="28">
        <v>22844.48</v>
      </c>
      <c r="J28" s="31"/>
    </row>
    <row r="29" spans="1:10" x14ac:dyDescent="0.25">
      <c r="A29" s="64" t="s">
        <v>38</v>
      </c>
      <c r="B29" s="65"/>
      <c r="C29" s="33">
        <f>SUM(C30:C32)</f>
        <v>1</v>
      </c>
      <c r="D29" s="33"/>
      <c r="E29" s="33">
        <f>SUM(E30:E33)</f>
        <v>46000</v>
      </c>
      <c r="F29" s="33">
        <f>SUM(F30:F32)</f>
        <v>10000</v>
      </c>
      <c r="G29" s="33">
        <f>SUM(G30:G32)</f>
        <v>0</v>
      </c>
      <c r="H29" s="33">
        <f>SUM(H30:H32)</f>
        <v>0</v>
      </c>
      <c r="I29" s="33">
        <f>SUM(I30:I32)</f>
        <v>56000</v>
      </c>
      <c r="J29" s="25"/>
    </row>
    <row r="30" spans="1:10" s="32" customFormat="1" x14ac:dyDescent="0.25">
      <c r="A30" s="34"/>
      <c r="B30" s="30" t="s">
        <v>39</v>
      </c>
      <c r="C30" s="28">
        <v>1</v>
      </c>
      <c r="D30" s="28">
        <v>40000</v>
      </c>
      <c r="E30" s="28">
        <v>46000</v>
      </c>
      <c r="F30" s="28">
        <f t="shared" si="0"/>
        <v>10000</v>
      </c>
      <c r="G30" s="28"/>
      <c r="H30" s="28"/>
      <c r="I30" s="28">
        <v>56000</v>
      </c>
      <c r="J30" s="31"/>
    </row>
    <row r="31" spans="1:10" s="32" customFormat="1" x14ac:dyDescent="0.25">
      <c r="A31" s="34"/>
      <c r="B31" s="30" t="s">
        <v>40</v>
      </c>
      <c r="C31" s="28"/>
      <c r="D31" s="28"/>
      <c r="E31" s="28"/>
      <c r="F31" s="28">
        <f t="shared" si="0"/>
        <v>0</v>
      </c>
      <c r="G31" s="28"/>
      <c r="H31" s="28"/>
      <c r="I31" s="28"/>
      <c r="J31" s="31"/>
    </row>
    <row r="32" spans="1:10" s="32" customFormat="1" x14ac:dyDescent="0.25">
      <c r="A32" s="34"/>
      <c r="B32" s="30" t="s">
        <v>41</v>
      </c>
      <c r="C32" s="28"/>
      <c r="D32" s="28"/>
      <c r="E32" s="28"/>
      <c r="F32" s="28"/>
      <c r="G32" s="28"/>
      <c r="H32" s="28"/>
      <c r="I32" s="28"/>
      <c r="J32" s="31"/>
    </row>
    <row r="33" spans="1:10" s="32" customFormat="1" ht="23.4" x14ac:dyDescent="0.25">
      <c r="A33" s="34"/>
      <c r="B33" s="30" t="s">
        <v>42</v>
      </c>
      <c r="C33" s="28"/>
      <c r="D33" s="28"/>
      <c r="E33" s="28"/>
      <c r="F33" s="28">
        <f t="shared" si="0"/>
        <v>0</v>
      </c>
      <c r="G33" s="28"/>
      <c r="H33" s="28"/>
      <c r="I33" s="28"/>
      <c r="J33" s="31"/>
    </row>
    <row r="34" spans="1:10" x14ac:dyDescent="0.25">
      <c r="A34" s="66" t="s">
        <v>43</v>
      </c>
      <c r="B34" s="67"/>
      <c r="C34" s="35">
        <f>SUM(C35:C44)</f>
        <v>11.8</v>
      </c>
      <c r="D34" s="33"/>
      <c r="E34" s="33">
        <f>SUM(E35:E44)</f>
        <v>285296</v>
      </c>
      <c r="F34" s="33">
        <f>SUM(F35:F44)</f>
        <v>52280.399999999994</v>
      </c>
      <c r="G34" s="33">
        <f>SUM(G35:G44)</f>
        <v>7292.24</v>
      </c>
      <c r="H34" s="33">
        <f>SUM(H35:H44)</f>
        <v>0</v>
      </c>
      <c r="I34" s="33">
        <f>SUM(I35:I44)</f>
        <v>344868.64</v>
      </c>
      <c r="J34" s="25"/>
    </row>
    <row r="35" spans="1:10" s="32" customFormat="1" x14ac:dyDescent="0.25">
      <c r="A35" s="29"/>
      <c r="B35" s="30" t="s">
        <v>44</v>
      </c>
      <c r="C35" s="28">
        <v>1</v>
      </c>
      <c r="D35" s="28">
        <v>23840</v>
      </c>
      <c r="E35" s="28">
        <v>23840</v>
      </c>
      <c r="F35" s="28">
        <f t="shared" si="0"/>
        <v>1449.4700000000012</v>
      </c>
      <c r="G35" s="28">
        <v>0</v>
      </c>
      <c r="H35" s="28"/>
      <c r="I35" s="28">
        <v>25289.47</v>
      </c>
      <c r="J35" s="31"/>
    </row>
    <row r="36" spans="1:10" s="32" customFormat="1" x14ac:dyDescent="0.25">
      <c r="A36" s="29"/>
      <c r="B36" s="30" t="s">
        <v>45</v>
      </c>
      <c r="C36" s="28"/>
      <c r="D36" s="28"/>
      <c r="E36" s="28"/>
      <c r="F36" s="28"/>
      <c r="G36" s="28"/>
      <c r="H36" s="28"/>
      <c r="I36" s="28"/>
      <c r="J36" s="31"/>
    </row>
    <row r="37" spans="1:10" s="32" customFormat="1" x14ac:dyDescent="0.25">
      <c r="A37" s="29"/>
      <c r="B37" s="30" t="s">
        <v>46</v>
      </c>
      <c r="C37" s="28"/>
      <c r="D37" s="28"/>
      <c r="E37" s="28"/>
      <c r="F37" s="28"/>
      <c r="G37" s="28"/>
      <c r="H37" s="28"/>
      <c r="I37" s="28"/>
      <c r="J37" s="31"/>
    </row>
    <row r="38" spans="1:10" s="32" customFormat="1" ht="23.4" x14ac:dyDescent="0.25">
      <c r="A38" s="29"/>
      <c r="B38" s="30" t="s">
        <v>47</v>
      </c>
      <c r="C38" s="28">
        <v>1.5</v>
      </c>
      <c r="D38" s="28">
        <v>23320</v>
      </c>
      <c r="E38" s="28">
        <v>34980</v>
      </c>
      <c r="F38" s="28">
        <f t="shared" si="0"/>
        <v>2122.1200000000026</v>
      </c>
      <c r="G38" s="28">
        <v>0</v>
      </c>
      <c r="H38" s="28"/>
      <c r="I38" s="28">
        <v>37102.120000000003</v>
      </c>
      <c r="J38" s="31"/>
    </row>
    <row r="39" spans="1:10" s="32" customFormat="1" x14ac:dyDescent="0.25">
      <c r="A39" s="29"/>
      <c r="B39" s="30" t="s">
        <v>48</v>
      </c>
      <c r="C39" s="28"/>
      <c r="D39" s="28"/>
      <c r="E39" s="28"/>
      <c r="F39" s="28">
        <f t="shared" si="0"/>
        <v>0</v>
      </c>
      <c r="G39" s="28"/>
      <c r="H39" s="28"/>
      <c r="I39" s="28"/>
      <c r="J39" s="31"/>
    </row>
    <row r="40" spans="1:10" s="32" customFormat="1" x14ac:dyDescent="0.25">
      <c r="A40" s="29"/>
      <c r="B40" s="30" t="s">
        <v>49</v>
      </c>
      <c r="C40" s="28">
        <v>1</v>
      </c>
      <c r="D40" s="28">
        <v>26940</v>
      </c>
      <c r="E40" s="28">
        <v>26940</v>
      </c>
      <c r="F40" s="28">
        <f t="shared" si="0"/>
        <v>11712.999999999998</v>
      </c>
      <c r="G40" s="28">
        <v>1077.5999999999999</v>
      </c>
      <c r="H40" s="28">
        <v>0</v>
      </c>
      <c r="I40" s="28">
        <v>39730.6</v>
      </c>
      <c r="J40" s="31"/>
    </row>
    <row r="41" spans="1:10" s="32" customFormat="1" x14ac:dyDescent="0.25">
      <c r="A41" s="29"/>
      <c r="B41" s="30" t="s">
        <v>50</v>
      </c>
      <c r="C41" s="28">
        <v>1.25</v>
      </c>
      <c r="D41" s="28">
        <v>25240</v>
      </c>
      <c r="E41" s="28">
        <v>31550</v>
      </c>
      <c r="F41" s="28">
        <f>I41-E41-G41-H41</f>
        <v>8162.4000000000015</v>
      </c>
      <c r="G41" s="28">
        <v>0</v>
      </c>
      <c r="H41" s="28">
        <v>0</v>
      </c>
      <c r="I41" s="28">
        <v>39712.400000000001</v>
      </c>
      <c r="J41" s="31"/>
    </row>
    <row r="42" spans="1:10" s="32" customFormat="1" x14ac:dyDescent="0.25">
      <c r="A42" s="29"/>
      <c r="B42" s="30" t="s">
        <v>51</v>
      </c>
      <c r="C42" s="28">
        <v>0.5</v>
      </c>
      <c r="D42" s="28">
        <v>25240</v>
      </c>
      <c r="E42" s="28">
        <v>12620</v>
      </c>
      <c r="F42" s="28">
        <f t="shared" si="0"/>
        <v>3801</v>
      </c>
      <c r="G42" s="28">
        <v>0</v>
      </c>
      <c r="H42" s="28">
        <v>0</v>
      </c>
      <c r="I42" s="28">
        <v>16421</v>
      </c>
      <c r="J42" s="31"/>
    </row>
    <row r="43" spans="1:10" s="32" customFormat="1" ht="23.4" x14ac:dyDescent="0.25">
      <c r="A43" s="29"/>
      <c r="B43" s="30" t="s">
        <v>52</v>
      </c>
      <c r="C43" s="28"/>
      <c r="D43" s="28"/>
      <c r="E43" s="28"/>
      <c r="F43" s="28">
        <f t="shared" si="0"/>
        <v>0</v>
      </c>
      <c r="G43" s="28"/>
      <c r="H43" s="28"/>
      <c r="I43" s="28"/>
      <c r="J43" s="31"/>
    </row>
    <row r="44" spans="1:10" s="32" customFormat="1" x14ac:dyDescent="0.25">
      <c r="A44" s="36"/>
      <c r="B44" s="30" t="s">
        <v>53</v>
      </c>
      <c r="C44" s="28">
        <v>6.55</v>
      </c>
      <c r="D44" s="28">
        <v>23720</v>
      </c>
      <c r="E44" s="28">
        <v>155366</v>
      </c>
      <c r="F44" s="28">
        <f t="shared" si="0"/>
        <v>25032.409999999989</v>
      </c>
      <c r="G44" s="28">
        <v>6214.6399999999994</v>
      </c>
      <c r="H44" s="28">
        <v>0</v>
      </c>
      <c r="I44" s="28">
        <v>186613.05</v>
      </c>
      <c r="J44" s="31"/>
    </row>
    <row r="45" spans="1:10" x14ac:dyDescent="0.25">
      <c r="A45" s="48" t="s">
        <v>54</v>
      </c>
      <c r="B45" s="49"/>
      <c r="C45" s="33">
        <f>SUM(C46:C58)</f>
        <v>13.25</v>
      </c>
      <c r="D45" s="33"/>
      <c r="E45" s="33">
        <f>SUM(E46:E58)</f>
        <v>310455</v>
      </c>
      <c r="F45" s="33">
        <f>SUM(F46:F58)</f>
        <v>33678.42</v>
      </c>
      <c r="G45" s="33">
        <f>SUM(G46:G58)</f>
        <v>20749.760000000002</v>
      </c>
      <c r="H45" s="33">
        <f>SUM(H46:H59)</f>
        <v>0</v>
      </c>
      <c r="I45" s="33">
        <f>SUM(I46:I58)</f>
        <v>364883.18</v>
      </c>
      <c r="J45" s="25"/>
    </row>
    <row r="46" spans="1:10" s="32" customFormat="1" x14ac:dyDescent="0.25">
      <c r="A46" s="29"/>
      <c r="B46" s="30" t="s">
        <v>55</v>
      </c>
      <c r="C46" s="28">
        <v>1</v>
      </c>
      <c r="D46" s="28">
        <v>24020</v>
      </c>
      <c r="E46" s="28">
        <v>24020</v>
      </c>
      <c r="F46" s="28">
        <f t="shared" si="0"/>
        <v>14200.619999999999</v>
      </c>
      <c r="G46" s="28">
        <v>960.8</v>
      </c>
      <c r="H46" s="28">
        <v>0</v>
      </c>
      <c r="I46" s="28">
        <v>39181.42</v>
      </c>
      <c r="J46" s="31"/>
    </row>
    <row r="47" spans="1:10" s="32" customFormat="1" ht="21" x14ac:dyDescent="0.25">
      <c r="A47" s="29"/>
      <c r="B47" s="30" t="s">
        <v>56</v>
      </c>
      <c r="C47" s="28">
        <v>1</v>
      </c>
      <c r="D47" s="37" t="s">
        <v>57</v>
      </c>
      <c r="E47" s="28">
        <v>23660</v>
      </c>
      <c r="F47" s="28">
        <f t="shared" si="0"/>
        <v>10126.479999999998</v>
      </c>
      <c r="G47" s="28">
        <v>946.4</v>
      </c>
      <c r="H47" s="28">
        <v>0</v>
      </c>
      <c r="I47" s="28">
        <v>34732.879999999997</v>
      </c>
      <c r="J47" s="31"/>
    </row>
    <row r="48" spans="1:10" s="32" customFormat="1" x14ac:dyDescent="0.25">
      <c r="A48" s="29"/>
      <c r="B48" s="30" t="s">
        <v>58</v>
      </c>
      <c r="C48" s="28">
        <v>1</v>
      </c>
      <c r="D48" s="28">
        <v>23320</v>
      </c>
      <c r="E48" s="28">
        <v>23320</v>
      </c>
      <c r="F48" s="28">
        <f t="shared" si="0"/>
        <v>466.40000000000077</v>
      </c>
      <c r="G48" s="28">
        <v>932.8</v>
      </c>
      <c r="H48" s="28"/>
      <c r="I48" s="28">
        <v>24719.200000000001</v>
      </c>
      <c r="J48" s="31"/>
    </row>
    <row r="49" spans="1:10" s="32" customFormat="1" x14ac:dyDescent="0.25">
      <c r="A49" s="29"/>
      <c r="B49" s="30" t="s">
        <v>59</v>
      </c>
      <c r="C49" s="28">
        <v>0.5</v>
      </c>
      <c r="D49" s="28">
        <v>23320</v>
      </c>
      <c r="E49" s="28">
        <v>11660</v>
      </c>
      <c r="F49" s="28">
        <f t="shared" si="0"/>
        <v>0</v>
      </c>
      <c r="G49" s="28">
        <v>0</v>
      </c>
      <c r="H49" s="28"/>
      <c r="I49" s="28">
        <v>11660</v>
      </c>
      <c r="J49" s="31"/>
    </row>
    <row r="50" spans="1:10" s="32" customFormat="1" x14ac:dyDescent="0.25">
      <c r="A50" s="29"/>
      <c r="B50" s="30" t="s">
        <v>60</v>
      </c>
      <c r="C50" s="28">
        <v>0.3</v>
      </c>
      <c r="D50" s="28">
        <v>23320</v>
      </c>
      <c r="E50" s="28">
        <v>6996</v>
      </c>
      <c r="F50" s="38">
        <f t="shared" si="0"/>
        <v>1.7053025658242404E-13</v>
      </c>
      <c r="G50" s="28">
        <v>279.83999999999997</v>
      </c>
      <c r="H50" s="28"/>
      <c r="I50" s="28">
        <v>7275.84</v>
      </c>
      <c r="J50" s="31"/>
    </row>
    <row r="51" spans="1:10" s="32" customFormat="1" x14ac:dyDescent="0.25">
      <c r="A51" s="29"/>
      <c r="B51" s="30" t="s">
        <v>61</v>
      </c>
      <c r="C51" s="28">
        <v>1</v>
      </c>
      <c r="D51" s="28">
        <v>23320</v>
      </c>
      <c r="E51" s="28">
        <v>23320</v>
      </c>
      <c r="F51" s="28">
        <f t="shared" si="0"/>
        <v>6412.9999999999991</v>
      </c>
      <c r="G51" s="28">
        <v>932.8</v>
      </c>
      <c r="H51" s="28">
        <v>0</v>
      </c>
      <c r="I51" s="28">
        <v>30665.8</v>
      </c>
      <c r="J51" s="31"/>
    </row>
    <row r="52" spans="1:10" s="32" customFormat="1" x14ac:dyDescent="0.25">
      <c r="A52" s="29"/>
      <c r="B52" s="30" t="s">
        <v>62</v>
      </c>
      <c r="C52" s="28"/>
      <c r="D52" s="28"/>
      <c r="E52" s="28">
        <v>0</v>
      </c>
      <c r="F52" s="28">
        <f t="shared" si="0"/>
        <v>0</v>
      </c>
      <c r="G52" s="28"/>
      <c r="H52" s="28"/>
      <c r="I52" s="28"/>
      <c r="J52" s="31"/>
    </row>
    <row r="53" spans="1:10" s="32" customFormat="1" ht="46.2" x14ac:dyDescent="0.25">
      <c r="A53" s="29"/>
      <c r="B53" s="30" t="s">
        <v>63</v>
      </c>
      <c r="C53" s="28">
        <v>1.75</v>
      </c>
      <c r="D53" s="28" t="s">
        <v>64</v>
      </c>
      <c r="E53" s="28">
        <v>41235</v>
      </c>
      <c r="F53" s="28">
        <f t="shared" si="0"/>
        <v>0</v>
      </c>
      <c r="G53" s="28">
        <v>0</v>
      </c>
      <c r="H53" s="28"/>
      <c r="I53" s="28">
        <v>41235</v>
      </c>
      <c r="J53" s="31"/>
    </row>
    <row r="54" spans="1:10" s="32" customFormat="1" x14ac:dyDescent="0.25">
      <c r="A54" s="29"/>
      <c r="B54" s="30" t="s">
        <v>65</v>
      </c>
      <c r="C54" s="28">
        <v>1.9</v>
      </c>
      <c r="D54" s="28">
        <v>23320</v>
      </c>
      <c r="E54" s="28">
        <v>44308</v>
      </c>
      <c r="F54" s="28">
        <f t="shared" si="0"/>
        <v>466.40000000000146</v>
      </c>
      <c r="G54" s="28">
        <v>1772.3199999999997</v>
      </c>
      <c r="H54" s="28"/>
      <c r="I54" s="28">
        <v>46546.720000000001</v>
      </c>
      <c r="J54" s="31"/>
    </row>
    <row r="55" spans="1:10" s="32" customFormat="1" x14ac:dyDescent="0.25">
      <c r="A55" s="29"/>
      <c r="B55" s="30" t="s">
        <v>66</v>
      </c>
      <c r="C55" s="28">
        <v>1.5</v>
      </c>
      <c r="D55" s="28">
        <v>23320</v>
      </c>
      <c r="E55" s="28">
        <v>34980</v>
      </c>
      <c r="F55" s="28">
        <f>I55-E55-G55</f>
        <v>699.60000000000309</v>
      </c>
      <c r="G55" s="28">
        <v>1399.1999999999998</v>
      </c>
      <c r="H55" s="28"/>
      <c r="I55" s="28">
        <v>37078.800000000003</v>
      </c>
      <c r="J55" s="31"/>
    </row>
    <row r="56" spans="1:10" s="32" customFormat="1" x14ac:dyDescent="0.25">
      <c r="A56" s="29"/>
      <c r="B56" s="30" t="s">
        <v>67</v>
      </c>
      <c r="C56" s="28">
        <v>2.8</v>
      </c>
      <c r="D56" s="28">
        <v>23320</v>
      </c>
      <c r="E56" s="28">
        <v>65296</v>
      </c>
      <c r="F56" s="28">
        <f t="shared" si="0"/>
        <v>1305.9199999999946</v>
      </c>
      <c r="G56" s="28">
        <v>13059.2</v>
      </c>
      <c r="H56" s="28"/>
      <c r="I56" s="28">
        <v>79661.119999999995</v>
      </c>
      <c r="J56" s="31"/>
    </row>
    <row r="57" spans="1:10" s="32" customFormat="1" x14ac:dyDescent="0.25">
      <c r="A57" s="29"/>
      <c r="B57" s="30" t="s">
        <v>68</v>
      </c>
      <c r="C57" s="28"/>
      <c r="D57" s="28"/>
      <c r="E57" s="28">
        <v>0</v>
      </c>
      <c r="F57" s="28">
        <f t="shared" si="0"/>
        <v>0</v>
      </c>
      <c r="G57" s="28"/>
      <c r="H57" s="28"/>
      <c r="I57" s="28"/>
      <c r="J57" s="31"/>
    </row>
    <row r="58" spans="1:10" s="32" customFormat="1" x14ac:dyDescent="0.25">
      <c r="A58" s="29"/>
      <c r="B58" s="30" t="s">
        <v>69</v>
      </c>
      <c r="C58" s="28">
        <v>0.5</v>
      </c>
      <c r="D58" s="28">
        <v>23320</v>
      </c>
      <c r="E58" s="28">
        <v>11660</v>
      </c>
      <c r="F58" s="38">
        <f t="shared" si="0"/>
        <v>-3.4106051316484809E-13</v>
      </c>
      <c r="G58" s="28">
        <v>466.4</v>
      </c>
      <c r="H58" s="28"/>
      <c r="I58" s="28">
        <v>12126.4</v>
      </c>
      <c r="J58" s="31"/>
    </row>
    <row r="59" spans="1:10" s="32" customFormat="1" x14ac:dyDescent="0.25">
      <c r="A59" s="29"/>
      <c r="B59" s="30" t="s">
        <v>70</v>
      </c>
      <c r="C59" s="28"/>
      <c r="D59" s="28"/>
      <c r="E59" s="28"/>
      <c r="F59" s="28">
        <f t="shared" si="0"/>
        <v>0</v>
      </c>
      <c r="G59" s="28"/>
      <c r="H59" s="28"/>
      <c r="I59" s="28"/>
      <c r="J59" s="31"/>
    </row>
    <row r="60" spans="1:10" x14ac:dyDescent="0.25">
      <c r="A60" s="39"/>
      <c r="B60" s="40" t="s">
        <v>71</v>
      </c>
      <c r="C60" s="41">
        <f>C18+C29+C34+C45</f>
        <v>39.880000000000003</v>
      </c>
      <c r="D60" s="41">
        <f t="shared" ref="D60:I60" si="1">D18+D29+D34+D45</f>
        <v>0</v>
      </c>
      <c r="E60" s="41">
        <f>E18+E29+E34+E45</f>
        <v>990311.75</v>
      </c>
      <c r="F60" s="41">
        <f t="shared" si="1"/>
        <v>356588.41</v>
      </c>
      <c r="G60" s="41">
        <f t="shared" si="1"/>
        <v>28042</v>
      </c>
      <c r="H60" s="41">
        <f t="shared" si="1"/>
        <v>0</v>
      </c>
      <c r="I60" s="41">
        <f t="shared" si="1"/>
        <v>1374942.16</v>
      </c>
      <c r="J60" s="25"/>
    </row>
    <row r="63" spans="1:10" x14ac:dyDescent="0.25">
      <c r="A63" t="s">
        <v>72</v>
      </c>
      <c r="D63" s="2" t="s">
        <v>73</v>
      </c>
    </row>
  </sheetData>
  <mergeCells count="21">
    <mergeCell ref="I15:I16"/>
    <mergeCell ref="J15:J16"/>
    <mergeCell ref="A18:B18"/>
    <mergeCell ref="A29:B29"/>
    <mergeCell ref="A34:B34"/>
    <mergeCell ref="A45:B45"/>
    <mergeCell ref="C10:D10"/>
    <mergeCell ref="E10:F10"/>
    <mergeCell ref="A11:B11"/>
    <mergeCell ref="E11:F11"/>
    <mergeCell ref="B15:B16"/>
    <mergeCell ref="C15:C16"/>
    <mergeCell ref="D15:D16"/>
    <mergeCell ref="E15:E16"/>
    <mergeCell ref="F15:H15"/>
    <mergeCell ref="A8:I8"/>
    <mergeCell ref="E1:I1"/>
    <mergeCell ref="E2:I2"/>
    <mergeCell ref="E3:I3"/>
    <mergeCell ref="G5:H5"/>
    <mergeCell ref="G6:H6"/>
  </mergeCells>
  <pageMargins left="0.19685039370078741" right="0.19685039370078741" top="0.19685039370078741" bottom="0.19685039370078741" header="0.11811023622047245" footer="0.11811023622047245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378</vt:lpstr>
      <vt:lpstr>'378'!Заголовки_для_печати</vt:lpstr>
      <vt:lpstr>'378'!Область_печати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dcterms:created xsi:type="dcterms:W3CDTF">2025-10-09T11:37:32Z</dcterms:created>
  <dcterms:modified xsi:type="dcterms:W3CDTF">2025-10-30T10:06:32Z</dcterms:modified>
</cp:coreProperties>
</file>